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chyP\Desktop\"/>
    </mc:Choice>
  </mc:AlternateContent>
  <bookViews>
    <workbookView xWindow="1845" yWindow="0" windowWidth="20520" windowHeight="7860"/>
  </bookViews>
  <sheets>
    <sheet name="Požadavky na výkon a funkci P+R" sheetId="5" r:id="rId1"/>
    <sheet name="SO 98-98" sheetId="6" r:id="rId2"/>
  </sheets>
  <definedNames>
    <definedName name="_xlnm.Print_Titles" localSheetId="0">'Požadavky na výkon a funkci P+R'!$3:$3</definedName>
    <definedName name="_xlnm.Print_Area" localSheetId="0">'Požadavky na výkon a funkci P+R'!$A$2:$E$14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<sst xmlns="http://schemas.openxmlformats.org/spreadsheetml/2006/main" count="124" uniqueCount="86">
  <si>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</si>
  <si>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</si>
  <si>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</si>
  <si>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</si>
  <si>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</si>
  <si>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</si>
  <si>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</si>
  <si>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</si>
  <si>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SOPS/PR/2018/06/01</t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</si>
  <si>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</si>
  <si>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</si>
  <si>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</si>
  <si>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</si>
  <si>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</si>
  <si>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</si>
  <si>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</si>
  <si>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</si>
  <si>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</si>
  <si>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</si>
  <si>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</si>
  <si>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Dokumentace pro územní rozhodnutí (DUR)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</si>
  <si>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</si>
  <si>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</si>
  <si>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</si>
  <si>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</si>
  <si>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</si>
  <si>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</si>
  <si>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</si>
  <si>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</si>
  <si>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Obchodní název firmy/společnosti, v případě fyzické osoby podnikající  IČO</t>
  </si>
  <si>
    <t>Titul Jméno Příjmení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</si>
  <si>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</si>
  <si>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</si>
  <si>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</si>
  <si>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</si>
  <si>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</si>
  <si>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</si>
  <si>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</si>
  <si>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</si>
  <si>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</si>
  <si>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</si>
  <si>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</si>
  <si>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</si>
  <si>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</si>
  <si>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</si>
  <si>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</si>
  <si>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</si>
  <si>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</si>
  <si>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</si>
  <si>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</si>
  <si>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</si>
  <si>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</si>
  <si>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</si>
  <si>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</si>
  <si>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</si>
  <si>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</si>
  <si>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</si>
  <si>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</si>
  <si>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</si>
  <si>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</si>
  <si>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</si>
  <si>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</si>
  <si>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</si>
  <si>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</si>
  <si>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</si>
  <si>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</si>
  <si>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</si>
  <si>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</si>
  <si>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</si>
  <si>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</si>
  <si>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</si>
  <si>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</si>
  <si>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</si>
  <si>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</si>
  <si>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</si>
  <si>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</si>
  <si>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</si>
  <si>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Dodávka a montáž kompletního vnitřního a venkovního zařízení PZS přejezdu P5013 včetně potřebného pomocného materiálu, softwarového vybavení a jeho dopravy.  Položka obsahuje všechny náklady na pořízení nového reléového domku, pořízení a montáž výstražníků a závor a související nutné kabelizace včetně pomocného materiálu a jeho dopravu. Položka obsahuje všechny náklady na úpravy vazeb na navazující ZZ. V rámci tohoto PS bude zpracována a schválena nová tabulka přejezdu a všech přejezdů ve vazbě, zpracován a schválena nová závěrová tabulka a situační schéma, provedeno úplné přezkoušení nového PZS včetně vazeb a jeho uvedení do provozu. Součástí tohoto PS budou rovněž demontáže veškerých zbytných vnitřních i venkovních prvků, stávajícíhoréleový domek bude demontován. PS bude realizován dle závazných norem a směrnic. Bude provedena náhrada stávajícího PZS bez závor novým PZS doplněným o závory. Nové PZS bude situované v novém technologickém objektu. Pro zjišťování volnosti kolejových úseků budou instalovány nové počítače náprav. Stávající kabelizace bude doplněna novou položenou ve stávající trase. Budou použity výstražníky s LED technologií. Před výstražníky a za pohony závor bude rovná plocha pro bezpečné provádění údržby. Do nového objektu bude instalována i vnitřní technologie PZS přejezdu P5013, která bude z původního reléového domku demontovaná a doplněná o elektronické prvky.  V rámci PS  dojde k výkupu části pozemku pod přejezdovou konstrukcí a pro osazení závor.</t>
  </si>
  <si>
    <t>V rozsahu Zjednodušené dokumentace ve stádiu 2 a ZTP</t>
  </si>
  <si>
    <t xml:space="preserve">Výměna kabelu CYKY 5Cx6 za CYKY 4Bx10 od stávajícího napájecího pilíře RVO u nástupiště zastávky Úhřetice. Výkopové práce v délce cca 300 m. Dále instalace nového přívodního pilíře napájení u domku PZZ včetně přepínače napájení a  přívodky NZZ. Rozsah napájení určí dodavatel dle daného typu PZS a na základě energetické bilance, která bude součástí projektu. Dle rozsahu tohoto napájecího zdroje bude provedena montáž úprav v ostatních částech napájecího systému.  Položka obsahuje všechny náklady na montáž příslušného zařízení se všemi pomocnými a doplňujícími pracemi a součástmi, případné použití mechanizmů, včetně dopravy ze skladu k místu montáže, náklady na mzdy. V rámci úpravy napájení bude zřízena zásuvka napájení pro  náhradní mobilní zdroj. Součástí tohoto SO budou rovněž demontáže veškerých zbytných venkovních prvků  a likvidace odpadu v souladu se zákonem o odpadech.     </t>
  </si>
  <si>
    <t>PS 01-01-31</t>
  </si>
  <si>
    <t>Zabezpečovací zařízení (PZS) železniční přejezd v km 19,503 (P5013)</t>
  </si>
  <si>
    <t>SO 01-86-01</t>
  </si>
  <si>
    <t>Přípojka napájení NN železniční přejezd v km 19,503 (P5013)</t>
  </si>
  <si>
    <t>Doplnění závor na přejezdu v km 19,503 (P5013) trati Heřmanův Městec – Moravany</t>
  </si>
  <si>
    <t>Stavba 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</si>
</sst>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0"/>
      <color theme="1"/>
      <name val="Verdan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9">
    <xf numFmtId="0" fontId="0" fillId="0" borderId="0" xfId="0"/>
    <xf numFmtId="0" fontId="4" fillId="3" borderId="15" xfId="1" applyFont="1" applyFill="1" applyBorder="1" applyAlignment="1">
      <alignment vertical="center"/>
    </xf>
    <xf numFmtId="165" fontId="4" fillId="3" borderId="16" xfId="1" applyNumberFormat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top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4" fontId="5" fillId="0" borderId="27" xfId="1" applyNumberFormat="1" applyFont="1" applyFill="1" applyBorder="1" applyAlignment="1">
      <alignment horizontal="right" vertical="center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4" fontId="5" fillId="0" borderId="32" xfId="1" applyNumberFormat="1" applyFont="1" applyFill="1" applyBorder="1" applyAlignment="1">
      <alignment horizontal="righ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0" fontId="10" fillId="0" borderId="34" xfId="1" applyFont="1" applyFill="1" applyBorder="1" applyAlignment="1" applyProtection="1">
      <alignment vertical="center" wrapText="1"/>
      <protection hidden="1"/>
    </xf>
    <xf numFmtId="0" fontId="10" fillId="0" borderId="6" xfId="1" applyFont="1" applyFill="1" applyBorder="1" applyAlignment="1" applyProtection="1">
      <alignment vertical="center" wrapText="1"/>
      <protection hidden="1"/>
    </xf>
    <xf numFmtId="49" fontId="10" fillId="0" borderId="35" xfId="1" applyNumberFormat="1" applyFont="1" applyFill="1" applyBorder="1" applyAlignment="1" applyProtection="1">
      <alignment vertical="center"/>
      <protection hidden="1"/>
    </xf>
    <xf numFmtId="0" fontId="10" fillId="0" borderId="9" xfId="1" applyNumberFormat="1" applyFont="1" applyFill="1" applyBorder="1" applyAlignment="1" applyProtection="1">
      <alignment vertical="center"/>
      <protection hidden="1"/>
    </xf>
    <xf numFmtId="49" fontId="10" fillId="0" borderId="36" xfId="1" applyNumberFormat="1" applyFont="1" applyFill="1" applyBorder="1" applyAlignment="1" applyProtection="1">
      <alignment horizontal="right" vertical="center"/>
      <protection hidden="1"/>
    </xf>
    <xf numFmtId="0" fontId="11" fillId="0" borderId="0" xfId="1" applyFont="1" applyAlignment="1" applyProtection="1">
      <alignment vertical="center" wrapText="1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2" fillId="0" borderId="38" xfId="1" applyNumberFormat="1" applyFont="1" applyFill="1" applyBorder="1" applyAlignment="1" applyProtection="1">
      <alignment vertical="top" wrapText="1"/>
      <protection hidden="1"/>
    </xf>
    <xf numFmtId="49" fontId="12" fillId="0" borderId="39" xfId="1" applyNumberFormat="1" applyFont="1" applyFill="1" applyBorder="1" applyAlignment="1" applyProtection="1">
      <alignment vertical="top" wrapText="1"/>
      <protection hidden="1"/>
    </xf>
    <xf numFmtId="0" fontId="14" fillId="0" borderId="12" xfId="1" applyFont="1" applyFill="1" applyBorder="1" applyAlignment="1" applyProtection="1">
      <alignment vertical="top"/>
      <protection hidden="1"/>
    </xf>
    <xf numFmtId="0" fontId="14" fillId="0" borderId="3" xfId="1" applyFont="1" applyFill="1" applyBorder="1" applyAlignment="1" applyProtection="1">
      <alignment vertical="top"/>
      <protection hidden="1"/>
    </xf>
    <xf numFmtId="49" fontId="16" fillId="0" borderId="3" xfId="1" applyNumberFormat="1" applyFont="1" applyFill="1" applyBorder="1" applyAlignment="1" applyProtection="1">
      <alignment vertical="top" wrapText="1"/>
      <protection locked="0"/>
    </xf>
    <xf numFmtId="49" fontId="14" fillId="0" borderId="3" xfId="1" applyNumberFormat="1" applyFont="1" applyFill="1" applyBorder="1" applyAlignment="1" applyProtection="1">
      <alignment vertical="top"/>
      <protection hidden="1"/>
    </xf>
    <xf numFmtId="49" fontId="14" fillId="0" borderId="40" xfId="1" applyNumberFormat="1" applyFont="1" applyFill="1" applyBorder="1" applyAlignment="1" applyProtection="1">
      <alignment vertical="top"/>
      <protection hidden="1"/>
    </xf>
    <xf numFmtId="0" fontId="17" fillId="4" borderId="41" xfId="1" applyFont="1" applyFill="1" applyBorder="1" applyAlignment="1" applyProtection="1">
      <alignment vertical="center"/>
      <protection hidden="1"/>
    </xf>
    <xf numFmtId="0" fontId="17" fillId="5" borderId="9" xfId="1" applyFont="1" applyFill="1" applyBorder="1" applyAlignment="1" applyProtection="1">
      <alignment vertical="center"/>
      <protection hidden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0" fontId="20" fillId="0" borderId="3" xfId="1" applyNumberFormat="1" applyFont="1" applyFill="1" applyBorder="1" applyAlignment="1" applyProtection="1">
      <alignment vertical="center" wrapText="1"/>
      <protection hidden="1"/>
    </xf>
    <xf numFmtId="49" fontId="20" fillId="0" borderId="3" xfId="1" applyNumberFormat="1" applyFont="1" applyFill="1" applyBorder="1" applyAlignment="1" applyProtection="1">
      <alignment vertical="center" wrapText="1"/>
      <protection locked="0"/>
    </xf>
    <xf numFmtId="49" fontId="20" fillId="0" borderId="2" xfId="1" applyNumberFormat="1" applyFont="1" applyFill="1" applyBorder="1" applyAlignment="1" applyProtection="1">
      <alignment vertical="center" wrapText="1"/>
      <protection locked="0"/>
    </xf>
    <xf numFmtId="0" fontId="19" fillId="0" borderId="45" xfId="1" applyFont="1" applyFill="1" applyBorder="1" applyAlignment="1" applyProtection="1">
      <alignment vertical="center"/>
      <protection locked="0"/>
    </xf>
    <xf numFmtId="0" fontId="19" fillId="0" borderId="7" xfId="1" applyFont="1" applyFill="1" applyBorder="1" applyAlignment="1" applyProtection="1">
      <alignment horizontal="left" vertical="center"/>
      <protection locked="0"/>
    </xf>
    <xf numFmtId="0" fontId="18" fillId="0" borderId="12" xfId="1" applyFont="1" applyFill="1" applyBorder="1" applyAlignment="1" applyProtection="1">
      <alignment vertical="center"/>
      <protection hidden="1"/>
    </xf>
    <xf numFmtId="0" fontId="18" fillId="0" borderId="3" xfId="1" applyFont="1" applyFill="1" applyBorder="1" applyAlignment="1" applyProtection="1">
      <alignment vertical="center"/>
      <protection hidden="1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0" fontId="20" fillId="0" borderId="47" xfId="1" applyFont="1" applyFill="1" applyBorder="1" applyAlignment="1" applyProtection="1">
      <alignment vertical="center"/>
      <protection locked="0"/>
    </xf>
    <xf numFmtId="0" fontId="22" fillId="0" borderId="0" xfId="1" applyFont="1" applyAlignment="1">
      <alignment horizontal="center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0" fontId="20" fillId="0" borderId="47" xfId="1" applyNumberFormat="1" applyFont="1" applyFill="1" applyBorder="1" applyAlignment="1" applyProtection="1">
      <alignment vertical="center"/>
      <protection locked="0"/>
    </xf>
    <xf numFmtId="0" fontId="23" fillId="0" borderId="0" xfId="1" applyFont="1" applyAlignment="1">
      <alignment horizontal="center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66" fontId="24" fillId="0" borderId="52" xfId="1" applyNumberFormat="1" applyFont="1" applyFill="1" applyBorder="1" applyAlignment="1" applyProtection="1">
      <alignment horizontal="left" vertical="center" wrapText="1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14" fontId="20" fillId="0" borderId="54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13" fillId="0" borderId="38" xfId="1" applyNumberFormat="1" applyFont="1" applyFill="1" applyBorder="1" applyAlignment="1" applyProtection="1">
      <alignment vertical="top" wrapText="1"/>
      <protection locked="0"/>
    </xf>
    <xf numFmtId="0" fontId="7" fillId="0" borderId="25" xfId="0" applyFont="1" applyFill="1" applyBorder="1" applyAlignment="1">
      <alignment horizontal="left" vertical="center" wrapText="1"/>
    </xf>
    <xf numFmtId="0" fontId="46" fillId="0" borderId="0" xfId="0" applyFont="1" applyAlignment="1">
      <alignment vertical="center" wrapText="1"/>
    </xf>
    <xf numFmtId="0" fontId="0" fillId="0" borderId="26" xfId="0" applyFont="1" applyFill="1" applyBorder="1" applyAlignment="1">
      <alignment horizontal="left" vertical="center" wrapText="1"/>
    </xf>
    <xf numFmtId="0" fontId="0" fillId="0" borderId="28" xfId="0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18" fillId="0" borderId="37" xfId="1" applyFont="1" applyFill="1" applyBorder="1" applyAlignment="1" applyProtection="1">
      <alignment horizontal="left" vertical="center"/>
      <protection hidden="1"/>
    </xf>
    <xf numFmtId="0" fontId="18" fillId="0" borderId="38" xfId="1" applyFont="1" applyFill="1" applyBorder="1" applyAlignment="1" applyProtection="1">
      <alignment horizontal="left" vertical="center"/>
      <protection hidden="1"/>
    </xf>
    <xf numFmtId="166" fontId="20" fillId="0" borderId="49" xfId="1" applyNumberFormat="1" applyFont="1" applyFill="1" applyBorder="1" applyAlignment="1" applyProtection="1">
      <alignment horizontal="left" vertical="center"/>
      <protection hidden="1"/>
    </xf>
    <xf numFmtId="166" fontId="20" fillId="0" borderId="38" xfId="1" applyNumberFormat="1" applyFont="1" applyFill="1" applyBorder="1" applyAlignment="1" applyProtection="1">
      <alignment horizontal="left" vertical="center"/>
      <protection hidden="1"/>
    </xf>
    <xf numFmtId="166" fontId="20" fillId="0" borderId="48" xfId="1" applyNumberFormat="1" applyFont="1" applyFill="1" applyBorder="1" applyAlignment="1" applyProtection="1">
      <alignment horizontal="left" vertical="center"/>
      <protection hidden="1"/>
    </xf>
    <xf numFmtId="0" fontId="18" fillId="0" borderId="50" xfId="1" applyFont="1" applyFill="1" applyBorder="1" applyAlignment="1" applyProtection="1">
      <alignment horizontal="left" vertical="center"/>
      <protection hidden="1"/>
    </xf>
    <xf numFmtId="0" fontId="18" fillId="0" borderId="3" xfId="1" applyFont="1" applyFill="1" applyBorder="1" applyAlignment="1" applyProtection="1">
      <alignment horizontal="left" vertical="center"/>
      <protection hidden="1"/>
    </xf>
    <xf numFmtId="0" fontId="18" fillId="0" borderId="8" xfId="1" applyFont="1" applyFill="1" applyBorder="1" applyAlignment="1" applyProtection="1">
      <alignment horizontal="left" vertical="center"/>
      <protection hidden="1"/>
    </xf>
    <xf numFmtId="0" fontId="18" fillId="0" borderId="0" xfId="1" applyFont="1" applyFill="1" applyBorder="1" applyAlignment="1" applyProtection="1">
      <alignment horizontal="left" vertical="center"/>
      <protection hidden="1"/>
    </xf>
    <xf numFmtId="49" fontId="24" fillId="0" borderId="0" xfId="1" applyNumberFormat="1" applyFont="1" applyFill="1" applyBorder="1" applyAlignment="1" applyProtection="1">
      <alignment horizontal="left" vertical="center"/>
      <protection locked="0"/>
    </xf>
    <xf numFmtId="49" fontId="24" fillId="0" borderId="51" xfId="1" applyNumberFormat="1" applyFont="1" applyFill="1" applyBorder="1" applyAlignment="1" applyProtection="1">
      <alignment horizontal="left" vertical="center"/>
      <protection locked="0"/>
    </xf>
    <xf numFmtId="0" fontId="18" fillId="0" borderId="49" xfId="1" applyFont="1" applyFill="1" applyBorder="1" applyAlignment="1" applyProtection="1">
      <alignment horizontal="left" vertical="center"/>
      <protection hidden="1"/>
    </xf>
    <xf numFmtId="0" fontId="18" fillId="0" borderId="12" xfId="1" applyFont="1" applyFill="1" applyBorder="1" applyAlignment="1" applyProtection="1">
      <alignment horizontal="left" vertical="center"/>
      <protection hidden="1"/>
    </xf>
    <xf numFmtId="0" fontId="18" fillId="0" borderId="43" xfId="1" applyFont="1" applyFill="1" applyBorder="1" applyAlignment="1" applyProtection="1">
      <alignment horizontal="left" vertical="center"/>
      <protection hidden="1"/>
    </xf>
    <xf numFmtId="0" fontId="18" fillId="0" borderId="44" xfId="1" applyFont="1" applyFill="1" applyBorder="1" applyAlignment="1" applyProtection="1">
      <alignment horizontal="left" vertical="center"/>
      <protection hidden="1"/>
    </xf>
    <xf numFmtId="0" fontId="18" fillId="0" borderId="34" xfId="1" applyFont="1" applyFill="1" applyBorder="1" applyAlignment="1" applyProtection="1">
      <alignment horizontal="left" vertical="center"/>
      <protection hidden="1"/>
    </xf>
    <xf numFmtId="0" fontId="20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46" xfId="1" applyFont="1" applyFill="1" applyBorder="1" applyAlignment="1" applyProtection="1">
      <alignment horizontal="left" vertical="center"/>
      <protection hidden="1"/>
    </xf>
    <xf numFmtId="49" fontId="21" fillId="0" borderId="3" xfId="1" applyNumberFormat="1" applyFont="1" applyFill="1" applyBorder="1" applyAlignment="1" applyProtection="1">
      <alignment horizontal="left" vertical="center"/>
      <protection hidden="1"/>
    </xf>
    <xf numFmtId="49" fontId="21" fillId="0" borderId="2" xfId="1" applyNumberFormat="1" applyFont="1" applyFill="1" applyBorder="1" applyAlignment="1" applyProtection="1">
      <alignment horizontal="left" vertical="center"/>
      <protection hidden="1"/>
    </xf>
    <xf numFmtId="0" fontId="9" fillId="0" borderId="33" xfId="1" applyFont="1" applyFill="1" applyBorder="1" applyAlignment="1" applyProtection="1">
      <alignment horizontal="left" vertical="top" wrapText="1"/>
      <protection hidden="1"/>
    </xf>
    <xf numFmtId="0" fontId="9" fillId="0" borderId="34" xfId="1" applyFont="1" applyFill="1" applyBorder="1" applyAlignment="1" applyProtection="1">
      <alignment horizontal="left" vertical="top" wrapText="1"/>
      <protection hidden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  <protection hidden="1"/>
    </xf>
    <xf numFmtId="0" fontId="12" fillId="3" borderId="11" xfId="1" applyFont="1" applyFill="1" applyBorder="1" applyAlignment="1" applyProtection="1">
      <alignment horizontal="center" vertical="center" wrapText="1"/>
      <protection hidden="1"/>
    </xf>
    <xf numFmtId="7" fontId="12" fillId="3" borderId="9" xfId="1" applyNumberFormat="1" applyFont="1" applyFill="1" applyBorder="1" applyAlignment="1" applyProtection="1">
      <alignment horizontal="right" vertical="center"/>
      <protection hidden="1"/>
    </xf>
    <xf numFmtId="7" fontId="12" fillId="3" borderId="36" xfId="1" applyNumberFormat="1" applyFont="1" applyFill="1" applyBorder="1" applyAlignment="1" applyProtection="1">
      <alignment horizontal="right" vertical="center"/>
      <protection hidden="1"/>
    </xf>
    <xf numFmtId="49" fontId="15" fillId="0" borderId="3" xfId="1" applyNumberFormat="1" applyFont="1" applyFill="1" applyBorder="1" applyAlignment="1" applyProtection="1">
      <alignment horizontal="left" vertical="top"/>
      <protection locked="0"/>
    </xf>
    <xf numFmtId="0" fontId="17" fillId="6" borderId="42" xfId="1" applyFont="1" applyFill="1" applyBorder="1" applyAlignment="1" applyProtection="1">
      <alignment horizontal="center" vertical="center"/>
      <protection hidden="1"/>
    </xf>
    <xf numFmtId="0" fontId="17" fillId="6" borderId="36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8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7"/>
  <sheetViews>
    <sheetView tabSelected="1" zoomScale="115" zoomScaleNormal="115" zoomScalePageLayoutView="70" workbookViewId="0">
      <selection activeCell="A5" sqref="A5"/>
    </sheetView>
  </sheetViews>
  <sheetFormatPr defaultRowHeight="15" x14ac:dyDescent="0.25"/>
  <cols>
    <col min="1" max="1" width="11.09765625" style="24" customWidth="1"/>
    <col min="2" max="2" width="23.19921875" style="25" customWidth="1"/>
    <col min="3" max="3" width="82.796875" style="25" customWidth="1"/>
    <col min="4" max="4" width="19.19921875" style="25" customWidth="1"/>
    <col min="5" max="5" width="21.19921875" style="24" customWidth="1"/>
    <col min="6" max="6" width="8.796875" style="3"/>
    <col min="7" max="22" width="4" style="3" customWidth="1"/>
    <col min="23" max="16384" width="8.796875" style="3"/>
  </cols>
  <sheetData>
    <row r="1" spans="1:5" ht="39" customHeight="1" thickBot="1" x14ac:dyDescent="0.3">
      <c r="A1" s="105" t="s">
        <v>85</v>
      </c>
      <c r="B1" s="111" t="s">
        <v>84</v>
      </c>
      <c r="C1" s="111"/>
      <c r="D1" s="111"/>
      <c r="E1" s="112"/>
    </row>
    <row r="2" spans="1:5" ht="39" customHeight="1" thickBot="1" x14ac:dyDescent="0.3">
      <c r="A2" s="113" t="s">
        <v>1</v>
      </c>
      <c r="B2" s="114"/>
      <c r="C2" s="114"/>
      <c r="D2" s="1" t="s">
        <v>2</v>
      </c>
      <c r="E2" s="2">
        <f>SUM(E5:E100)</f>
        <v>0</v>
      </c>
    </row>
    <row r="3" spans="1:5" s="7" customFormat="1" ht="21.75" customHeight="1" x14ac:dyDescent="0.2">
      <c r="A3" s="4"/>
      <c r="B3" s="5"/>
      <c r="C3" s="115" t="s">
        <v>3</v>
      </c>
      <c r="D3" s="116"/>
      <c r="E3" s="6"/>
    </row>
    <row r="4" spans="1:5" s="7" customFormat="1" ht="36" customHeight="1" thickBot="1" x14ac:dyDescent="0.25">
      <c r="A4" s="8" t="s">
        <v>4</v>
      </c>
      <c r="B4" s="9" t="s">
        <v>5</v>
      </c>
      <c r="C4" s="10" t="s">
        <v>6</v>
      </c>
      <c r="D4" s="11" t="s">
        <v>76</v>
      </c>
      <c r="E4" s="12" t="s">
        <v>7</v>
      </c>
    </row>
    <row r="5" spans="1:5" s="13" customFormat="1" ht="150" customHeight="1" thickTop="1" thickBot="1" x14ac:dyDescent="0.25">
      <c r="A5" s="107" t="s">
        <v>80</v>
      </c>
      <c r="B5" s="107" t="s">
        <v>81</v>
      </c>
      <c r="C5" s="108" t="s">
        <v>77</v>
      </c>
      <c r="D5" s="108" t="s">
        <v>78</v>
      </c>
      <c r="E5" s="15"/>
    </row>
    <row r="6" spans="1:5" s="13" customFormat="1" ht="150" customHeight="1" thickTop="1" thickBot="1" x14ac:dyDescent="0.25">
      <c r="A6" s="16" t="s">
        <v>82</v>
      </c>
      <c r="B6" s="14" t="s">
        <v>83</v>
      </c>
      <c r="C6" s="109" t="s">
        <v>79</v>
      </c>
      <c r="D6" s="110" t="s">
        <v>78</v>
      </c>
      <c r="E6" s="15"/>
    </row>
    <row r="7" spans="1:5" s="13" customFormat="1" ht="150" customHeight="1" thickTop="1" thickBot="1" x14ac:dyDescent="0.25">
      <c r="A7" s="16"/>
      <c r="B7" s="14"/>
      <c r="C7" s="17"/>
      <c r="D7" s="18"/>
      <c r="E7" s="15"/>
    </row>
    <row r="8" spans="1:5" s="13" customFormat="1" ht="150" customHeight="1" thickTop="1" thickBot="1" x14ac:dyDescent="0.25">
      <c r="A8" s="16"/>
      <c r="B8" s="14"/>
      <c r="C8" s="17"/>
      <c r="D8" s="18"/>
      <c r="E8" s="15"/>
    </row>
    <row r="9" spans="1:5" s="13" customFormat="1" ht="150" customHeight="1" thickTop="1" thickBot="1" x14ac:dyDescent="0.25">
      <c r="A9" s="16"/>
      <c r="B9" s="14"/>
      <c r="C9" s="17"/>
      <c r="D9" s="18"/>
      <c r="E9" s="15"/>
    </row>
    <row r="10" spans="1:5" s="13" customFormat="1" ht="150" customHeight="1" thickTop="1" thickBot="1" x14ac:dyDescent="0.25">
      <c r="A10" s="16"/>
      <c r="B10" s="14"/>
      <c r="C10" s="17"/>
      <c r="D10" s="18"/>
      <c r="E10" s="15"/>
    </row>
    <row r="11" spans="1:5" s="13" customFormat="1" ht="150" customHeight="1" thickTop="1" thickBot="1" x14ac:dyDescent="0.25">
      <c r="A11" s="16"/>
      <c r="B11" s="14"/>
      <c r="C11" s="17"/>
      <c r="D11" s="18"/>
      <c r="E11" s="15"/>
    </row>
    <row r="12" spans="1:5" s="13" customFormat="1" ht="150" customHeight="1" thickTop="1" thickBot="1" x14ac:dyDescent="0.25">
      <c r="A12" s="16"/>
      <c r="B12" s="14"/>
      <c r="C12" s="17"/>
      <c r="D12" s="18"/>
      <c r="E12" s="15"/>
    </row>
    <row r="13" spans="1:5" s="13" customFormat="1" ht="150" customHeight="1" thickTop="1" thickBot="1" x14ac:dyDescent="0.25">
      <c r="A13" s="16"/>
      <c r="B13" s="14"/>
      <c r="C13" s="17"/>
      <c r="D13" s="18"/>
      <c r="E13" s="15"/>
    </row>
    <row r="14" spans="1:5" s="13" customFormat="1" ht="150" customHeight="1" thickTop="1" thickBot="1" x14ac:dyDescent="0.25">
      <c r="A14" s="16"/>
      <c r="B14" s="14"/>
      <c r="C14" s="17"/>
      <c r="D14" s="18"/>
      <c r="E14" s="15"/>
    </row>
    <row r="15" spans="1:5" s="13" customFormat="1" ht="150" customHeight="1" thickTop="1" thickBot="1" x14ac:dyDescent="0.25">
      <c r="A15" s="16"/>
      <c r="B15" s="14"/>
      <c r="C15" s="17"/>
      <c r="D15" s="18"/>
      <c r="E15" s="15"/>
    </row>
    <row r="16" spans="1:5" s="13" customFormat="1" ht="150" customHeight="1" thickTop="1" thickBot="1" x14ac:dyDescent="0.25">
      <c r="A16" s="16"/>
      <c r="B16" s="14"/>
      <c r="C16" s="17"/>
      <c r="D16" s="18"/>
      <c r="E16" s="15"/>
    </row>
    <row r="17" spans="1:5" s="13" customFormat="1" ht="150" customHeight="1" thickTop="1" thickBot="1" x14ac:dyDescent="0.25">
      <c r="A17" s="16"/>
      <c r="B17" s="14"/>
      <c r="C17" s="17"/>
      <c r="D17" s="18"/>
      <c r="E17" s="15"/>
    </row>
    <row r="18" spans="1:5" s="13" customFormat="1" ht="150" customHeight="1" thickTop="1" thickBot="1" x14ac:dyDescent="0.25">
      <c r="A18" s="16"/>
      <c r="B18" s="14"/>
      <c r="C18" s="17"/>
      <c r="D18" s="18"/>
      <c r="E18" s="15"/>
    </row>
    <row r="19" spans="1:5" s="13" customFormat="1" ht="150" customHeight="1" thickTop="1" thickBot="1" x14ac:dyDescent="0.25">
      <c r="A19" s="16"/>
      <c r="B19" s="14"/>
      <c r="C19" s="17"/>
      <c r="D19" s="18"/>
      <c r="E19" s="15"/>
    </row>
    <row r="20" spans="1:5" s="13" customFormat="1" ht="150" customHeight="1" thickTop="1" thickBot="1" x14ac:dyDescent="0.25">
      <c r="A20" s="16"/>
      <c r="B20" s="14"/>
      <c r="C20" s="17"/>
      <c r="D20" s="18"/>
      <c r="E20" s="15"/>
    </row>
    <row r="21" spans="1:5" s="13" customFormat="1" ht="150" customHeight="1" thickTop="1" thickBot="1" x14ac:dyDescent="0.25">
      <c r="A21" s="16"/>
      <c r="B21" s="14"/>
      <c r="C21" s="17"/>
      <c r="D21" s="18"/>
      <c r="E21" s="15"/>
    </row>
    <row r="22" spans="1:5" s="13" customFormat="1" ht="150" customHeight="1" thickTop="1" thickBot="1" x14ac:dyDescent="0.25">
      <c r="A22" s="16"/>
      <c r="B22" s="14"/>
      <c r="C22" s="17"/>
      <c r="D22" s="18"/>
      <c r="E22" s="15"/>
    </row>
    <row r="23" spans="1:5" s="13" customFormat="1" ht="150" customHeight="1" thickTop="1" thickBot="1" x14ac:dyDescent="0.25">
      <c r="A23" s="16"/>
      <c r="B23" s="14"/>
      <c r="C23" s="17"/>
      <c r="D23" s="18"/>
      <c r="E23" s="15"/>
    </row>
    <row r="24" spans="1:5" s="13" customFormat="1" ht="150" customHeight="1" thickTop="1" thickBot="1" x14ac:dyDescent="0.25">
      <c r="A24" s="16"/>
      <c r="B24" s="14"/>
      <c r="C24" s="17"/>
      <c r="D24" s="18"/>
      <c r="E24" s="15"/>
    </row>
    <row r="25" spans="1:5" s="13" customFormat="1" ht="150" customHeight="1" thickTop="1" thickBot="1" x14ac:dyDescent="0.25">
      <c r="A25" s="16"/>
      <c r="B25" s="14"/>
      <c r="C25" s="17"/>
      <c r="D25" s="18"/>
      <c r="E25" s="15"/>
    </row>
    <row r="26" spans="1:5" s="13" customFormat="1" ht="150" customHeight="1" thickTop="1" thickBot="1" x14ac:dyDescent="0.25">
      <c r="A26" s="16"/>
      <c r="B26" s="14"/>
      <c r="C26" s="17"/>
      <c r="D26" s="18"/>
      <c r="E26" s="15"/>
    </row>
    <row r="27" spans="1:5" s="13" customFormat="1" ht="150" customHeight="1" thickTop="1" thickBot="1" x14ac:dyDescent="0.25">
      <c r="A27" s="16"/>
      <c r="B27" s="14"/>
      <c r="C27" s="17"/>
      <c r="D27" s="18"/>
      <c r="E27" s="15"/>
    </row>
    <row r="28" spans="1:5" s="13" customFormat="1" ht="150" customHeight="1" thickTop="1" thickBot="1" x14ac:dyDescent="0.25">
      <c r="A28" s="16"/>
      <c r="B28" s="14"/>
      <c r="C28" s="17"/>
      <c r="D28" s="18"/>
      <c r="E28" s="15"/>
    </row>
    <row r="29" spans="1:5" s="13" customFormat="1" ht="150" customHeight="1" thickTop="1" thickBot="1" x14ac:dyDescent="0.25">
      <c r="A29" s="16"/>
      <c r="B29" s="14"/>
      <c r="C29" s="17"/>
      <c r="D29" s="18"/>
      <c r="E29" s="15"/>
    </row>
    <row r="30" spans="1:5" s="13" customFormat="1" ht="150" customHeight="1" thickTop="1" thickBot="1" x14ac:dyDescent="0.25">
      <c r="A30" s="16"/>
      <c r="B30" s="14"/>
      <c r="C30" s="17"/>
      <c r="D30" s="18"/>
      <c r="E30" s="15"/>
    </row>
    <row r="31" spans="1:5" s="13" customFormat="1" ht="150" customHeight="1" thickTop="1" thickBot="1" x14ac:dyDescent="0.25">
      <c r="A31" s="16"/>
      <c r="B31" s="14"/>
      <c r="C31" s="17"/>
      <c r="D31" s="18"/>
      <c r="E31" s="15"/>
    </row>
    <row r="32" spans="1:5" s="13" customFormat="1" ht="150" customHeight="1" thickTop="1" thickBot="1" x14ac:dyDescent="0.25">
      <c r="A32" s="16"/>
      <c r="B32" s="14"/>
      <c r="C32" s="17"/>
      <c r="D32" s="18"/>
      <c r="E32" s="15"/>
    </row>
    <row r="33" spans="1:5" s="13" customFormat="1" ht="150" customHeight="1" thickTop="1" thickBot="1" x14ac:dyDescent="0.25">
      <c r="A33" s="16"/>
      <c r="B33" s="14"/>
      <c r="C33" s="17"/>
      <c r="D33" s="18"/>
      <c r="E33" s="15"/>
    </row>
    <row r="34" spans="1:5" s="13" customFormat="1" ht="150" customHeight="1" thickTop="1" thickBot="1" x14ac:dyDescent="0.25">
      <c r="A34" s="16"/>
      <c r="B34" s="14"/>
      <c r="C34" s="17"/>
      <c r="D34" s="18"/>
      <c r="E34" s="15"/>
    </row>
    <row r="35" spans="1:5" s="13" customFormat="1" ht="150" customHeight="1" thickTop="1" thickBot="1" x14ac:dyDescent="0.25">
      <c r="A35" s="19"/>
      <c r="B35" s="20"/>
      <c r="C35" s="21"/>
      <c r="D35" s="22"/>
      <c r="E35" s="23"/>
    </row>
    <row r="36" spans="1:5" s="13" customFormat="1" ht="150" customHeight="1" thickTop="1" thickBot="1" x14ac:dyDescent="0.25">
      <c r="A36" s="19"/>
      <c r="B36" s="20"/>
      <c r="C36" s="21"/>
      <c r="D36" s="22"/>
      <c r="E36" s="23"/>
    </row>
    <row r="37" spans="1:5" ht="15.75" thickTop="1" x14ac:dyDescent="0.25"/>
  </sheetData>
  <mergeCells count="3">
    <mergeCell ref="B1:E1"/>
    <mergeCell ref="A2:C2"/>
    <mergeCell ref="C3:D3"/>
  </mergeCells>
  <conditionalFormatting sqref="B1:E1">
    <cfRule type="expression" dxfId="77" priority="2">
      <formula>$B$1="Název stavby"</formula>
    </cfRule>
  </conditionalFormatting>
  <conditionalFormatting sqref="A1">
    <cfRule type="expression" dxfId="76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zoomScale="70" zoomScaleNormal="70" workbookViewId="0">
      <selection activeCell="F21" sqref="F21"/>
    </sheetView>
  </sheetViews>
  <sheetFormatPr defaultColWidth="6.3984375" defaultRowHeight="11.25" x14ac:dyDescent="0.2"/>
  <cols>
    <col min="1" max="1" width="2.19921875" style="102" customWidth="1"/>
    <col min="2" max="2" width="6" style="102" customWidth="1"/>
    <col min="3" max="3" width="7.3984375" style="102" customWidth="1"/>
    <col min="4" max="4" width="7" style="102" customWidth="1"/>
    <col min="5" max="5" width="8" style="102" customWidth="1"/>
    <col min="6" max="6" width="57.296875" style="102" customWidth="1"/>
    <col min="7" max="7" width="6.296875" style="104" customWidth="1"/>
    <col min="8" max="8" width="9.09765625" style="104" customWidth="1"/>
    <col min="9" max="9" width="7.59765625" style="104" customWidth="1"/>
    <col min="10" max="10" width="7.09765625" style="104" customWidth="1"/>
    <col min="11" max="11" width="9" style="104" customWidth="1"/>
    <col min="12" max="12" width="13.296875" style="104" customWidth="1"/>
    <col min="13" max="14" width="19.796875" style="102" customWidth="1"/>
    <col min="15" max="15" width="6.3984375" style="102" customWidth="1"/>
    <col min="16" max="16384" width="6.3984375" style="102"/>
  </cols>
  <sheetData>
    <row r="1" spans="1:15" s="26" customFormat="1" ht="30.75" customHeight="1" thickTop="1" thickBot="1" x14ac:dyDescent="0.25">
      <c r="B1" s="148" t="s">
        <v>8</v>
      </c>
      <c r="C1" s="149"/>
      <c r="D1" s="149"/>
      <c r="E1" s="27"/>
      <c r="F1" s="27" t="s">
        <v>9</v>
      </c>
      <c r="G1" s="27"/>
      <c r="H1" s="28"/>
      <c r="I1" s="29"/>
      <c r="J1" s="30"/>
      <c r="K1" s="30"/>
      <c r="L1" s="31" t="s">
        <v>10</v>
      </c>
      <c r="M1" s="32"/>
    </row>
    <row r="2" spans="1:15" s="26" customFormat="1" ht="57" customHeight="1" thickTop="1" thickBot="1" x14ac:dyDescent="0.25">
      <c r="B2" s="150" t="s">
        <v>11</v>
      </c>
      <c r="C2" s="151"/>
      <c r="D2" s="33"/>
      <c r="E2" s="34"/>
      <c r="F2" s="106" t="str">
        <f>'Požadavky na výkon a funkci P+R'!B1</f>
        <v>Doplnění závor na přejezdu v km 19,503 (P5013) trati Heřmanův Městec – Moravany</v>
      </c>
      <c r="G2" s="35"/>
      <c r="H2" s="36"/>
      <c r="I2" s="152" t="s">
        <v>12</v>
      </c>
      <c r="J2" s="153"/>
      <c r="K2" s="154">
        <f>SUM(L26+L36)</f>
        <v>0</v>
      </c>
      <c r="L2" s="155"/>
    </row>
    <row r="3" spans="1:15" s="26" customFormat="1" ht="42.75" customHeight="1" thickTop="1" thickBot="1" x14ac:dyDescent="0.25">
      <c r="B3" s="37" t="s">
        <v>13</v>
      </c>
      <c r="C3" s="38"/>
      <c r="D3" s="156" t="s">
        <v>10</v>
      </c>
      <c r="E3" s="156"/>
      <c r="F3" s="39" t="s">
        <v>14</v>
      </c>
      <c r="G3" s="40"/>
      <c r="H3" s="41"/>
      <c r="I3" s="42"/>
      <c r="J3" s="43"/>
      <c r="K3" s="157"/>
      <c r="L3" s="158"/>
    </row>
    <row r="4" spans="1:15" s="26" customFormat="1" ht="18" customHeight="1" thickTop="1" x14ac:dyDescent="0.2">
      <c r="B4" s="139" t="s">
        <v>15</v>
      </c>
      <c r="C4" s="133"/>
      <c r="D4" s="140"/>
      <c r="E4" s="44"/>
      <c r="F4" s="45" t="s">
        <v>16</v>
      </c>
      <c r="G4" s="46"/>
      <c r="H4" s="47"/>
      <c r="I4" s="141" t="s">
        <v>17</v>
      </c>
      <c r="J4" s="142"/>
      <c r="K4" s="48"/>
      <c r="L4" s="49"/>
    </row>
    <row r="5" spans="1:15" s="26" customFormat="1" ht="18" customHeight="1" x14ac:dyDescent="0.2">
      <c r="B5" s="50" t="s">
        <v>18</v>
      </c>
      <c r="C5" s="51"/>
      <c r="D5" s="51"/>
      <c r="E5" s="44" t="s">
        <v>19</v>
      </c>
      <c r="F5" s="143" t="s">
        <v>20</v>
      </c>
      <c r="G5" s="143"/>
      <c r="H5" s="144"/>
      <c r="I5" s="145" t="s">
        <v>21</v>
      </c>
      <c r="J5" s="140"/>
      <c r="K5" s="52"/>
      <c r="L5" s="53"/>
    </row>
    <row r="6" spans="1:15" s="26" customFormat="1" ht="18" customHeight="1" x14ac:dyDescent="0.2">
      <c r="B6" s="50" t="s">
        <v>22</v>
      </c>
      <c r="C6" s="51"/>
      <c r="D6" s="51"/>
      <c r="E6" s="52" t="s">
        <v>23</v>
      </c>
      <c r="F6" s="146"/>
      <c r="G6" s="146"/>
      <c r="H6" s="147"/>
      <c r="I6" s="145" t="s">
        <v>24</v>
      </c>
      <c r="J6" s="140"/>
      <c r="K6" s="52"/>
      <c r="L6" s="53"/>
      <c r="O6" s="54"/>
    </row>
    <row r="7" spans="1:15" s="26" customFormat="1" ht="18" customHeight="1" x14ac:dyDescent="0.2">
      <c r="B7" s="127" t="s">
        <v>25</v>
      </c>
      <c r="C7" s="128"/>
      <c r="D7" s="128"/>
      <c r="E7" s="55"/>
      <c r="F7" s="129" t="s">
        <v>26</v>
      </c>
      <c r="G7" s="130"/>
      <c r="H7" s="131"/>
      <c r="I7" s="132" t="s">
        <v>27</v>
      </c>
      <c r="J7" s="133"/>
      <c r="K7" s="56">
        <v>2020</v>
      </c>
      <c r="L7" s="57"/>
      <c r="O7" s="58"/>
    </row>
    <row r="8" spans="1:15" s="26" customFormat="1" ht="19.5" customHeight="1" thickBot="1" x14ac:dyDescent="0.25">
      <c r="B8" s="134" t="s">
        <v>28</v>
      </c>
      <c r="C8" s="135"/>
      <c r="D8" s="135"/>
      <c r="E8" s="59"/>
      <c r="F8" s="60" t="s">
        <v>29</v>
      </c>
      <c r="G8" s="136" t="s">
        <v>30</v>
      </c>
      <c r="H8" s="137"/>
      <c r="I8" s="138" t="s">
        <v>31</v>
      </c>
      <c r="J8" s="128"/>
      <c r="K8" s="61"/>
      <c r="L8" s="62"/>
    </row>
    <row r="9" spans="1:15" s="26" customFormat="1" ht="9.75" customHeight="1" x14ac:dyDescent="0.2">
      <c r="B9" s="119" t="s">
        <v>0</v>
      </c>
      <c r="C9" s="120"/>
      <c r="D9" s="120"/>
      <c r="E9" s="120"/>
      <c r="F9" s="120"/>
      <c r="G9" s="120"/>
      <c r="H9" s="120"/>
      <c r="I9" s="120"/>
      <c r="J9" s="120"/>
      <c r="K9" s="63" t="s">
        <v>21</v>
      </c>
      <c r="L9" s="64">
        <v>0</v>
      </c>
    </row>
    <row r="10" spans="1:15" s="26" customFormat="1" ht="15" customHeight="1" x14ac:dyDescent="0.2">
      <c r="B10" s="121" t="s">
        <v>32</v>
      </c>
      <c r="C10" s="123" t="s">
        <v>33</v>
      </c>
      <c r="D10" s="123" t="s">
        <v>34</v>
      </c>
      <c r="E10" s="123" t="s">
        <v>35</v>
      </c>
      <c r="F10" s="125" t="s">
        <v>36</v>
      </c>
      <c r="G10" s="125" t="s">
        <v>37</v>
      </c>
      <c r="H10" s="125" t="s">
        <v>38</v>
      </c>
      <c r="I10" s="123" t="s">
        <v>39</v>
      </c>
      <c r="J10" s="123" t="s">
        <v>40</v>
      </c>
      <c r="K10" s="117" t="s">
        <v>41</v>
      </c>
      <c r="L10" s="118"/>
    </row>
    <row r="11" spans="1:15" s="26" customFormat="1" ht="15" customHeight="1" x14ac:dyDescent="0.2">
      <c r="B11" s="121"/>
      <c r="C11" s="123"/>
      <c r="D11" s="123"/>
      <c r="E11" s="123"/>
      <c r="F11" s="125"/>
      <c r="G11" s="125"/>
      <c r="H11" s="125"/>
      <c r="I11" s="123"/>
      <c r="J11" s="123"/>
      <c r="K11" s="117"/>
      <c r="L11" s="118"/>
    </row>
    <row r="12" spans="1:15" s="26" customFormat="1" ht="12.75" customHeight="1" thickBot="1" x14ac:dyDescent="0.25">
      <c r="B12" s="122"/>
      <c r="C12" s="124"/>
      <c r="D12" s="124"/>
      <c r="E12" s="124"/>
      <c r="F12" s="126"/>
      <c r="G12" s="126"/>
      <c r="H12" s="126"/>
      <c r="I12" s="124"/>
      <c r="J12" s="124"/>
      <c r="K12" s="65" t="s">
        <v>42</v>
      </c>
      <c r="L12" s="66" t="s">
        <v>43</v>
      </c>
    </row>
    <row r="13" spans="1:15" s="73" customFormat="1" ht="15" customHeight="1" thickBot="1" x14ac:dyDescent="0.25">
      <c r="A13" s="67" t="s">
        <v>44</v>
      </c>
      <c r="B13" s="68" t="s">
        <v>45</v>
      </c>
      <c r="C13" s="69">
        <v>1</v>
      </c>
      <c r="D13" s="70"/>
      <c r="E13" s="70"/>
      <c r="F13" s="71" t="s">
        <v>46</v>
      </c>
      <c r="G13" s="69"/>
      <c r="H13" s="69"/>
      <c r="I13" s="69"/>
      <c r="J13" s="69"/>
      <c r="K13" s="69"/>
      <c r="L13" s="72"/>
    </row>
    <row r="14" spans="1:15" s="73" customFormat="1" ht="13.5" customHeight="1" thickBot="1" x14ac:dyDescent="0.25">
      <c r="A14" s="74" t="s">
        <v>47</v>
      </c>
      <c r="B14" s="75">
        <f>1+MAX($B$13:B13)</f>
        <v>1</v>
      </c>
      <c r="C14" s="76" t="s">
        <v>48</v>
      </c>
      <c r="D14" s="77"/>
      <c r="E14" s="78" t="s">
        <v>49</v>
      </c>
      <c r="F14" s="79" t="s">
        <v>50</v>
      </c>
      <c r="G14" s="78" t="s">
        <v>51</v>
      </c>
      <c r="H14" s="80">
        <v>1</v>
      </c>
      <c r="I14" s="78"/>
      <c r="J14" s="81" t="str">
        <f>IF(I14=0,"",I14*H14)</f>
        <v/>
      </c>
      <c r="K14" s="82"/>
      <c r="L14" s="83">
        <f>ROUND((ROUND(H14,3))*(ROUND(K14,2)),2)</f>
        <v>0</v>
      </c>
    </row>
    <row r="15" spans="1:15" s="73" customFormat="1" ht="12.75" customHeight="1" x14ac:dyDescent="0.2">
      <c r="A15" s="74" t="s">
        <v>52</v>
      </c>
      <c r="B15" s="84"/>
      <c r="C15" s="85"/>
      <c r="D15" s="85"/>
      <c r="E15" s="85"/>
      <c r="F15" s="86" t="s">
        <v>53</v>
      </c>
      <c r="G15" s="87"/>
      <c r="H15" s="87"/>
      <c r="I15" s="87"/>
      <c r="J15" s="87"/>
      <c r="K15" s="87"/>
      <c r="L15" s="88"/>
    </row>
    <row r="16" spans="1:15" s="73" customFormat="1" ht="12.75" customHeight="1" x14ac:dyDescent="0.2">
      <c r="A16" s="74" t="s">
        <v>54</v>
      </c>
      <c r="B16" s="84"/>
      <c r="C16" s="85"/>
      <c r="D16" s="85"/>
      <c r="E16" s="85"/>
      <c r="F16" s="89" t="s">
        <v>55</v>
      </c>
      <c r="G16" s="87"/>
      <c r="H16" s="87"/>
      <c r="I16" s="87"/>
      <c r="J16" s="87"/>
      <c r="K16" s="87"/>
      <c r="L16" s="88"/>
    </row>
    <row r="17" spans="1:12" s="73" customFormat="1" ht="72" customHeight="1" thickBot="1" x14ac:dyDescent="0.25">
      <c r="A17" s="74" t="s">
        <v>56</v>
      </c>
      <c r="B17" s="90"/>
      <c r="C17" s="91"/>
      <c r="D17" s="91"/>
      <c r="E17" s="91"/>
      <c r="F17" s="92" t="s">
        <v>57</v>
      </c>
      <c r="G17" s="93"/>
      <c r="H17" s="93"/>
      <c r="I17" s="93"/>
      <c r="J17" s="93"/>
      <c r="K17" s="93"/>
      <c r="L17" s="94"/>
    </row>
    <row r="18" spans="1:12" s="73" customFormat="1" ht="13.5" customHeight="1" thickBot="1" x14ac:dyDescent="0.25">
      <c r="A18" s="74" t="s">
        <v>47</v>
      </c>
      <c r="B18" s="95">
        <f>1+MAX($B$13:B17)</f>
        <v>2</v>
      </c>
      <c r="C18" s="76" t="s">
        <v>58</v>
      </c>
      <c r="D18" s="77"/>
      <c r="E18" s="78" t="s">
        <v>49</v>
      </c>
      <c r="F18" s="79" t="s">
        <v>59</v>
      </c>
      <c r="G18" s="78" t="s">
        <v>51</v>
      </c>
      <c r="H18" s="80">
        <v>1</v>
      </c>
      <c r="I18" s="78"/>
      <c r="J18" s="81" t="str">
        <f>IF(I18=0,"",I18*H18)</f>
        <v/>
      </c>
      <c r="K18" s="82"/>
      <c r="L18" s="83">
        <f>ROUND((ROUND(H18,3))*(ROUND(K18,2)),2)</f>
        <v>0</v>
      </c>
    </row>
    <row r="19" spans="1:12" s="73" customFormat="1" ht="12.75" customHeight="1" x14ac:dyDescent="0.2">
      <c r="A19" s="74" t="s">
        <v>52</v>
      </c>
      <c r="B19" s="84"/>
      <c r="C19" s="85"/>
      <c r="D19" s="85"/>
      <c r="E19" s="85"/>
      <c r="F19" s="86" t="s">
        <v>60</v>
      </c>
      <c r="G19" s="87"/>
      <c r="H19" s="87"/>
      <c r="I19" s="87"/>
      <c r="J19" s="87"/>
      <c r="K19" s="87"/>
      <c r="L19" s="88"/>
    </row>
    <row r="20" spans="1:12" s="73" customFormat="1" ht="12.75" customHeight="1" x14ac:dyDescent="0.2">
      <c r="A20" s="74" t="s">
        <v>54</v>
      </c>
      <c r="B20" s="84"/>
      <c r="C20" s="85"/>
      <c r="D20" s="85"/>
      <c r="E20" s="85"/>
      <c r="F20" s="89" t="s">
        <v>55</v>
      </c>
      <c r="G20" s="87"/>
      <c r="H20" s="87"/>
      <c r="I20" s="87"/>
      <c r="J20" s="87"/>
      <c r="K20" s="87"/>
      <c r="L20" s="88"/>
    </row>
    <row r="21" spans="1:12" s="73" customFormat="1" ht="81" customHeight="1" thickBot="1" x14ac:dyDescent="0.25">
      <c r="A21" s="74" t="s">
        <v>56</v>
      </c>
      <c r="B21" s="90"/>
      <c r="C21" s="91"/>
      <c r="D21" s="91"/>
      <c r="E21" s="91"/>
      <c r="F21" s="92" t="s">
        <v>61</v>
      </c>
      <c r="G21" s="93"/>
      <c r="H21" s="93"/>
      <c r="I21" s="93"/>
      <c r="J21" s="93"/>
      <c r="K21" s="93"/>
      <c r="L21" s="94"/>
    </row>
    <row r="22" spans="1:12" s="73" customFormat="1" ht="13.5" customHeight="1" thickBot="1" x14ac:dyDescent="0.25">
      <c r="A22" s="74" t="s">
        <v>47</v>
      </c>
      <c r="B22" s="95">
        <f>1+MAX($B$13:B21)</f>
        <v>3</v>
      </c>
      <c r="C22" s="76" t="s">
        <v>62</v>
      </c>
      <c r="D22" s="77"/>
      <c r="E22" s="78" t="s">
        <v>49</v>
      </c>
      <c r="F22" s="79" t="s">
        <v>63</v>
      </c>
      <c r="G22" s="78" t="s">
        <v>51</v>
      </c>
      <c r="H22" s="80">
        <v>1</v>
      </c>
      <c r="I22" s="78"/>
      <c r="J22" s="81" t="str">
        <f>IF(I22=0,"",I22*H22)</f>
        <v/>
      </c>
      <c r="K22" s="82"/>
      <c r="L22" s="83">
        <f>ROUND((ROUND(H22,3))*(ROUND(K22,2)),2)</f>
        <v>0</v>
      </c>
    </row>
    <row r="23" spans="1:12" s="73" customFormat="1" ht="12.75" customHeight="1" x14ac:dyDescent="0.2">
      <c r="A23" s="74" t="s">
        <v>52</v>
      </c>
      <c r="B23" s="84"/>
      <c r="C23" s="85"/>
      <c r="D23" s="85"/>
      <c r="E23" s="85"/>
      <c r="F23" s="86" t="s">
        <v>64</v>
      </c>
      <c r="G23" s="87"/>
      <c r="H23" s="87"/>
      <c r="I23" s="87"/>
      <c r="J23" s="87"/>
      <c r="K23" s="87"/>
      <c r="L23" s="88"/>
    </row>
    <row r="24" spans="1:12" s="73" customFormat="1" ht="12.75" customHeight="1" x14ac:dyDescent="0.2">
      <c r="A24" s="74" t="s">
        <v>54</v>
      </c>
      <c r="B24" s="84"/>
      <c r="C24" s="85"/>
      <c r="D24" s="85"/>
      <c r="E24" s="85"/>
      <c r="F24" s="89" t="s">
        <v>55</v>
      </c>
      <c r="G24" s="87"/>
      <c r="H24" s="87"/>
      <c r="I24" s="87"/>
      <c r="J24" s="87"/>
      <c r="K24" s="87"/>
      <c r="L24" s="88"/>
    </row>
    <row r="25" spans="1:12" s="73" customFormat="1" ht="42.75" customHeight="1" thickBot="1" x14ac:dyDescent="0.25">
      <c r="A25" s="74" t="s">
        <v>56</v>
      </c>
      <c r="B25" s="90"/>
      <c r="C25" s="91"/>
      <c r="D25" s="91"/>
      <c r="E25" s="91"/>
      <c r="F25" s="92" t="s">
        <v>65</v>
      </c>
      <c r="G25" s="93"/>
      <c r="H25" s="93"/>
      <c r="I25" s="93"/>
      <c r="J25" s="93"/>
      <c r="K25" s="93"/>
      <c r="L25" s="94"/>
    </row>
    <row r="26" spans="1:12" ht="13.5" thickBot="1" x14ac:dyDescent="0.25">
      <c r="A26" s="96" t="s">
        <v>66</v>
      </c>
      <c r="B26" s="97" t="s">
        <v>67</v>
      </c>
      <c r="C26" s="98" t="s">
        <v>68</v>
      </c>
      <c r="D26" s="99"/>
      <c r="E26" s="99"/>
      <c r="F26" s="100" t="s">
        <v>46</v>
      </c>
      <c r="G26" s="98"/>
      <c r="H26" s="98"/>
      <c r="I26" s="98"/>
      <c r="J26" s="98"/>
      <c r="K26" s="98"/>
      <c r="L26" s="101">
        <f>SUM(L14:L25)</f>
        <v>0</v>
      </c>
    </row>
    <row r="27" spans="1:12" ht="13.5" thickBot="1" x14ac:dyDescent="0.25">
      <c r="A27" s="67" t="s">
        <v>44</v>
      </c>
      <c r="B27" s="68" t="s">
        <v>45</v>
      </c>
      <c r="C27" s="69">
        <v>2</v>
      </c>
      <c r="D27" s="70"/>
      <c r="E27" s="70"/>
      <c r="F27" s="71" t="s">
        <v>69</v>
      </c>
      <c r="G27" s="69"/>
      <c r="H27" s="69"/>
      <c r="I27" s="69"/>
      <c r="J27" s="69"/>
      <c r="K27" s="69"/>
      <c r="L27" s="72"/>
    </row>
    <row r="28" spans="1:12" s="73" customFormat="1" ht="13.5" customHeight="1" thickBot="1" x14ac:dyDescent="0.25">
      <c r="A28" s="74" t="s">
        <v>47</v>
      </c>
      <c r="B28" s="95">
        <f>1+MAX($B$13:B27)</f>
        <v>4</v>
      </c>
      <c r="C28" s="76"/>
      <c r="D28" s="77"/>
      <c r="E28" s="78" t="s">
        <v>49</v>
      </c>
      <c r="F28" s="79" t="s">
        <v>70</v>
      </c>
      <c r="G28" s="78" t="s">
        <v>51</v>
      </c>
      <c r="H28" s="80">
        <v>1</v>
      </c>
      <c r="I28" s="78"/>
      <c r="J28" s="81" t="str">
        <f>IF(I28=0,"",I28*H28)</f>
        <v/>
      </c>
      <c r="K28" s="82"/>
      <c r="L28" s="103">
        <f>ROUND((ROUND(H28,3))*(ROUND(K28,2)),2)</f>
        <v>0</v>
      </c>
    </row>
    <row r="29" spans="1:12" s="73" customFormat="1" ht="12.75" customHeight="1" x14ac:dyDescent="0.2">
      <c r="A29" s="74" t="s">
        <v>52</v>
      </c>
      <c r="B29" s="84"/>
      <c r="C29" s="85"/>
      <c r="D29" s="85"/>
      <c r="E29" s="85"/>
      <c r="F29" s="86" t="s">
        <v>71</v>
      </c>
      <c r="G29" s="87"/>
      <c r="H29" s="87"/>
      <c r="I29" s="87"/>
      <c r="J29" s="87"/>
      <c r="K29" s="87"/>
      <c r="L29" s="88"/>
    </row>
    <row r="30" spans="1:12" s="73" customFormat="1" ht="12.75" customHeight="1" x14ac:dyDescent="0.2">
      <c r="A30" s="74" t="s">
        <v>54</v>
      </c>
      <c r="B30" s="84"/>
      <c r="C30" s="85"/>
      <c r="D30" s="85"/>
      <c r="E30" s="85"/>
      <c r="F30" s="89" t="s">
        <v>55</v>
      </c>
      <c r="G30" s="87"/>
      <c r="H30" s="87"/>
      <c r="I30" s="87"/>
      <c r="J30" s="87"/>
      <c r="K30" s="87"/>
      <c r="L30" s="88"/>
    </row>
    <row r="31" spans="1:12" s="73" customFormat="1" ht="75" customHeight="1" thickBot="1" x14ac:dyDescent="0.25">
      <c r="A31" s="74" t="s">
        <v>56</v>
      </c>
      <c r="B31" s="90"/>
      <c r="C31" s="91"/>
      <c r="D31" s="91"/>
      <c r="E31" s="91"/>
      <c r="F31" s="92" t="s">
        <v>72</v>
      </c>
      <c r="G31" s="93"/>
      <c r="H31" s="93"/>
      <c r="I31" s="93"/>
      <c r="J31" s="93"/>
      <c r="K31" s="93"/>
      <c r="L31" s="94"/>
    </row>
    <row r="32" spans="1:12" s="73" customFormat="1" ht="13.5" customHeight="1" thickBot="1" x14ac:dyDescent="0.25">
      <c r="A32" s="74" t="s">
        <v>47</v>
      </c>
      <c r="B32" s="95">
        <f>1+MAX($B$13:B31)</f>
        <v>5</v>
      </c>
      <c r="C32" s="76"/>
      <c r="D32" s="77"/>
      <c r="E32" s="78" t="s">
        <v>49</v>
      </c>
      <c r="F32" s="79" t="s">
        <v>73</v>
      </c>
      <c r="G32" s="78" t="s">
        <v>51</v>
      </c>
      <c r="H32" s="80">
        <v>1</v>
      </c>
      <c r="I32" s="78"/>
      <c r="J32" s="81" t="str">
        <f>IF(I32=0,"",I32*H32)</f>
        <v/>
      </c>
      <c r="K32" s="82"/>
      <c r="L32" s="103">
        <f>ROUND((ROUND(H32,3))*(ROUND(K32,2)),2)</f>
        <v>0</v>
      </c>
    </row>
    <row r="33" spans="1:12" s="73" customFormat="1" ht="12.75" customHeight="1" x14ac:dyDescent="0.2">
      <c r="A33" s="74" t="s">
        <v>52</v>
      </c>
      <c r="B33" s="84"/>
      <c r="C33" s="85"/>
      <c r="D33" s="85"/>
      <c r="E33" s="85"/>
      <c r="F33" s="86" t="s">
        <v>74</v>
      </c>
      <c r="G33" s="87"/>
      <c r="H33" s="87"/>
      <c r="I33" s="87"/>
      <c r="J33" s="87"/>
      <c r="K33" s="87"/>
      <c r="L33" s="88"/>
    </row>
    <row r="34" spans="1:12" s="73" customFormat="1" ht="12.75" customHeight="1" x14ac:dyDescent="0.2">
      <c r="A34" s="74" t="s">
        <v>54</v>
      </c>
      <c r="B34" s="84"/>
      <c r="C34" s="85"/>
      <c r="D34" s="85"/>
      <c r="E34" s="85"/>
      <c r="F34" s="89" t="s">
        <v>55</v>
      </c>
      <c r="G34" s="87"/>
      <c r="H34" s="87"/>
      <c r="I34" s="87"/>
      <c r="J34" s="87"/>
      <c r="K34" s="87"/>
      <c r="L34" s="88"/>
    </row>
    <row r="35" spans="1:12" s="73" customFormat="1" ht="60" customHeight="1" thickBot="1" x14ac:dyDescent="0.25">
      <c r="A35" s="74" t="s">
        <v>56</v>
      </c>
      <c r="B35" s="90"/>
      <c r="C35" s="91"/>
      <c r="D35" s="91"/>
      <c r="E35" s="91"/>
      <c r="F35" s="92" t="s">
        <v>75</v>
      </c>
      <c r="G35" s="93"/>
      <c r="H35" s="93"/>
      <c r="I35" s="93"/>
      <c r="J35" s="93"/>
      <c r="K35" s="93"/>
      <c r="L35" s="94"/>
    </row>
    <row r="36" spans="1:12" ht="13.5" thickBot="1" x14ac:dyDescent="0.25">
      <c r="A36" s="96" t="s">
        <v>66</v>
      </c>
      <c r="B36" s="97" t="s">
        <v>67</v>
      </c>
      <c r="C36" s="98" t="s">
        <v>68</v>
      </c>
      <c r="D36" s="99"/>
      <c r="E36" s="99"/>
      <c r="F36" s="100" t="s">
        <v>69</v>
      </c>
      <c r="G36" s="98"/>
      <c r="H36" s="98"/>
      <c r="I36" s="98"/>
      <c r="J36" s="98"/>
      <c r="K36" s="98"/>
      <c r="L36" s="101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5" priority="75">
      <formula>$E$5="Ostatní"</formula>
    </cfRule>
    <cfRule type="expression" dxfId="74" priority="76">
      <formula>$E$6="Ostatní"</formula>
    </cfRule>
  </conditionalFormatting>
  <conditionalFormatting sqref="F2">
    <cfRule type="expression" dxfId="73" priority="1">
      <formula>$F$2="Název stavby"</formula>
    </cfRule>
    <cfRule type="expression" dxfId="72" priority="74">
      <formula>IF($F$2="Název stavby","Vybarvit",IF($F$2="","Vybarvit",""))="Vybarvit"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funkci P+R</vt:lpstr>
      <vt:lpstr>SO 98-98</vt:lpstr>
      <vt:lpstr>'Požadavky na výkon a funkci P+R'!Názvy_tisku</vt:lpstr>
      <vt:lpstr>'Požadavky na výkon a funkci P+R'!Oblast_tisku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Tichý Petr, Ing.</cp:lastModifiedBy>
  <dcterms:created xsi:type="dcterms:W3CDTF">2020-12-08T08:47:11Z</dcterms:created>
  <dcterms:modified xsi:type="dcterms:W3CDTF">2020-12-10T08:57:48Z</dcterms:modified>
</cp:coreProperties>
</file>